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ownloads\SDI DISTANPANGAN\"/>
    </mc:Choice>
  </mc:AlternateContent>
  <xr:revisionPtr revIDLastSave="0" documentId="8_{7F2EAB8C-8A9A-49E0-8B3F-54CE861E67F9}" xr6:coauthVersionLast="47" xr6:coauthVersionMax="47" xr10:uidLastSave="{00000000-0000-0000-0000-000000000000}"/>
  <bookViews>
    <workbookView xWindow="768" yWindow="768" windowWidth="17280" windowHeight="8880" xr2:uid="{10988CBE-EE8D-4450-BF42-2BE50612CE1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5" i="1" l="1"/>
  <c r="E55" i="1"/>
  <c r="D55" i="1"/>
  <c r="C55" i="1"/>
  <c r="J54" i="1"/>
  <c r="I54" i="1"/>
  <c r="J53" i="1"/>
  <c r="I53" i="1"/>
  <c r="G53" i="1"/>
  <c r="J52" i="1"/>
  <c r="I52" i="1"/>
  <c r="J51" i="1"/>
  <c r="I51" i="1"/>
  <c r="J50" i="1"/>
  <c r="I50" i="1"/>
  <c r="J49" i="1"/>
  <c r="I49" i="1"/>
  <c r="J48" i="1"/>
  <c r="I48" i="1"/>
  <c r="J47" i="1"/>
  <c r="I47" i="1"/>
  <c r="J46" i="1"/>
  <c r="I46" i="1"/>
  <c r="J45" i="1"/>
  <c r="I45" i="1"/>
  <c r="J44" i="1"/>
  <c r="I44" i="1"/>
  <c r="J43" i="1"/>
  <c r="I43" i="1"/>
  <c r="J42" i="1"/>
  <c r="I42" i="1"/>
  <c r="J41" i="1"/>
  <c r="I41" i="1"/>
  <c r="J40" i="1"/>
  <c r="I40" i="1"/>
  <c r="J39" i="1"/>
  <c r="I39" i="1"/>
  <c r="J38" i="1"/>
  <c r="I38" i="1"/>
  <c r="J37" i="1"/>
  <c r="G37" i="1"/>
  <c r="I37" i="1" s="1"/>
  <c r="J36" i="1"/>
  <c r="I36" i="1"/>
  <c r="G36" i="1"/>
  <c r="J35" i="1"/>
  <c r="G35" i="1"/>
  <c r="I35" i="1" s="1"/>
  <c r="J34" i="1"/>
  <c r="H34" i="1"/>
  <c r="G34" i="1"/>
  <c r="I34" i="1" s="1"/>
  <c r="J33" i="1"/>
  <c r="G33" i="1"/>
  <c r="G55" i="1" s="1"/>
  <c r="J32" i="1"/>
  <c r="J55" i="1" s="1"/>
  <c r="G32" i="1"/>
  <c r="I32" i="1" s="1"/>
  <c r="C22" i="1"/>
  <c r="G21" i="1"/>
  <c r="F21" i="1"/>
  <c r="E21" i="1"/>
  <c r="D21" i="1"/>
  <c r="G20" i="1"/>
  <c r="I20" i="1" s="1"/>
  <c r="G17" i="1"/>
  <c r="I17" i="1" s="1"/>
  <c r="I21" i="1" s="1"/>
  <c r="D16" i="1"/>
  <c r="I15" i="1"/>
  <c r="I14" i="1"/>
  <c r="I13" i="1"/>
  <c r="I12" i="1"/>
  <c r="F11" i="1"/>
  <c r="F22" i="1" s="1"/>
  <c r="E11" i="1"/>
  <c r="E22" i="1" s="1"/>
  <c r="D11" i="1"/>
  <c r="D22" i="1" s="1"/>
  <c r="C11" i="1"/>
  <c r="G10" i="1"/>
  <c r="I10" i="1" s="1"/>
  <c r="G9" i="1"/>
  <c r="I9" i="1" s="1"/>
  <c r="G8" i="1"/>
  <c r="G11" i="1" s="1"/>
  <c r="G22" i="1" s="1"/>
  <c r="J7" i="1"/>
  <c r="C8" i="1" s="1"/>
  <c r="J8" i="1" s="1"/>
  <c r="C9" i="1" s="1"/>
  <c r="J9" i="1" s="1"/>
  <c r="C10" i="1" s="1"/>
  <c r="J10" i="1" s="1"/>
  <c r="C12" i="1" s="1"/>
  <c r="G7" i="1"/>
  <c r="I7" i="1" s="1"/>
  <c r="I33" i="1" l="1"/>
  <c r="I55" i="1" s="1"/>
  <c r="H55" i="1" s="1"/>
  <c r="J12" i="1"/>
  <c r="C13" i="1" s="1"/>
  <c r="J13" i="1" s="1"/>
  <c r="C14" i="1" s="1"/>
  <c r="J14" i="1" s="1"/>
  <c r="C15" i="1" s="1"/>
  <c r="J15" i="1" s="1"/>
  <c r="C17" i="1" s="1"/>
  <c r="C16" i="1"/>
  <c r="J16" i="1" s="1"/>
  <c r="J22" i="1"/>
  <c r="I8" i="1"/>
  <c r="I11" i="1" s="1"/>
  <c r="I22" i="1" s="1"/>
  <c r="H22" i="1" s="1"/>
  <c r="J11" i="1"/>
  <c r="C21" i="1" l="1"/>
  <c r="J21" i="1" s="1"/>
  <c r="J17" i="1"/>
  <c r="C18" i="1" s="1"/>
  <c r="J18" i="1" s="1"/>
  <c r="C19" i="1" s="1"/>
  <c r="J19" i="1" s="1"/>
  <c r="C20" i="1" s="1"/>
  <c r="J20" i="1" s="1"/>
</calcChain>
</file>

<file path=xl/sharedStrings.xml><?xml version="1.0" encoding="utf-8"?>
<sst xmlns="http://schemas.openxmlformats.org/spreadsheetml/2006/main" count="83" uniqueCount="71">
  <si>
    <t xml:space="preserve">ANGKA SEMENTARA PRODUKSI TANAMAN PANGAN TAHUN 2023   </t>
  </si>
  <si>
    <t>DINAS PERTANIAN  DAN KETAHANAN PANGAN KABUPATEN LANGKAT</t>
  </si>
  <si>
    <t xml:space="preserve">KOMODITI </t>
  </si>
  <si>
    <t xml:space="preserve">: PADI LADANG </t>
  </si>
  <si>
    <t>No</t>
  </si>
  <si>
    <t>Bulan</t>
  </si>
  <si>
    <t>Sisa Tanam Akhir Tahun Lalu (Ha)</t>
  </si>
  <si>
    <t>Tambah Tanam (Ha)</t>
  </si>
  <si>
    <t>Rusak Tidak Berhasil  (Ha)</t>
  </si>
  <si>
    <t>Panen</t>
  </si>
  <si>
    <t>Produksi</t>
  </si>
  <si>
    <t>Sisa Tanam Akhir Tahun Laporan (Ha)</t>
  </si>
  <si>
    <t>Kotor (Ha)</t>
  </si>
  <si>
    <t>Bersih (Ha)</t>
  </si>
  <si>
    <t>Kw/Ha</t>
  </si>
  <si>
    <t>(Ton)</t>
  </si>
  <si>
    <t>1.</t>
  </si>
  <si>
    <t>Januari</t>
  </si>
  <si>
    <t>2.</t>
  </si>
  <si>
    <t>Februari</t>
  </si>
  <si>
    <t>Maret</t>
  </si>
  <si>
    <t>4.</t>
  </si>
  <si>
    <t>April</t>
  </si>
  <si>
    <t>Jumlah I</t>
  </si>
  <si>
    <t>5.</t>
  </si>
  <si>
    <t>Mei</t>
  </si>
  <si>
    <t>6.</t>
  </si>
  <si>
    <t>Juni</t>
  </si>
  <si>
    <t>7.</t>
  </si>
  <si>
    <t>Juli</t>
  </si>
  <si>
    <t>8.</t>
  </si>
  <si>
    <t>Agustus</t>
  </si>
  <si>
    <t>Jumlah II</t>
  </si>
  <si>
    <t>9.</t>
  </si>
  <si>
    <t>September</t>
  </si>
  <si>
    <t>10.</t>
  </si>
  <si>
    <t>Oktober</t>
  </si>
  <si>
    <t>11.</t>
  </si>
  <si>
    <t>Nopember</t>
  </si>
  <si>
    <t>12.</t>
  </si>
  <si>
    <t>Desember</t>
  </si>
  <si>
    <t>Jumlah III</t>
  </si>
  <si>
    <t>TOTAL</t>
  </si>
  <si>
    <t>ANGKA SEMENTARA PRODUKSI TANAMAN PANGAN TAHUN 2023</t>
  </si>
  <si>
    <t>DINAS PERTANIAN DAN KETAHANAN PANGAN KABUPATEN LANGKAT</t>
  </si>
  <si>
    <t>KOMODITI : PADI LADANG</t>
  </si>
  <si>
    <t>Kecamatan</t>
  </si>
  <si>
    <t>Bahorok</t>
  </si>
  <si>
    <t>Serapit</t>
  </si>
  <si>
    <t>Salapian</t>
  </si>
  <si>
    <t>Kutam Baru</t>
  </si>
  <si>
    <t>Sei Bingei</t>
  </si>
  <si>
    <t>Kuala</t>
  </si>
  <si>
    <t>Selesai</t>
  </si>
  <si>
    <t>Binjai</t>
  </si>
  <si>
    <t>Stabat</t>
  </si>
  <si>
    <t>Wampu</t>
  </si>
  <si>
    <t>Batang Serangan</t>
  </si>
  <si>
    <t>Sawit Seberang</t>
  </si>
  <si>
    <t>Padang Tualang</t>
  </si>
  <si>
    <t>Hinai</t>
  </si>
  <si>
    <t>Secanggang</t>
  </si>
  <si>
    <t>Tanjung pura</t>
  </si>
  <si>
    <t>Gebang</t>
  </si>
  <si>
    <t>Babalan</t>
  </si>
  <si>
    <t>Sei Lepan</t>
  </si>
  <si>
    <t>Brd. Barat</t>
  </si>
  <si>
    <t>Besitang</t>
  </si>
  <si>
    <t>Pkl. Susu</t>
  </si>
  <si>
    <t>Pematang Jaya</t>
  </si>
  <si>
    <t>Jumlah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</si>
</sst>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164" formatCode="_(* #,##0_);_(* \(#,##0\);_(* &quot;-&quot;_);_(@_)"/>
    <numFmt numFmtId="165" formatCode="_(* #,##0.00_);_(* \(#,##0.00\);_(* &quot;-&quot;_);_(@_)"/>
    <numFmt numFmtId="166" formatCode="_(* #,##0.00000000000000_);_(* \(#,##0.00000000000000\);_(* &quot;-&quot;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2"/>
      <name val="Times New Roman"/>
      <family val="1"/>
    </font>
    <font>
      <sz val="12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sz val="11"/>
      <name val="Tahoma"/>
      <family val="2"/>
    </font>
    <font>
      <b/>
      <sz val="10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rgb="FF000000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89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top" wrapText="1"/>
    </xf>
    <xf numFmtId="0" fontId="6" fillId="0" borderId="8" xfId="0" applyFont="1" applyBorder="1" applyAlignment="1">
      <alignment horizontal="justify" vertical="top" wrapText="1"/>
    </xf>
    <xf numFmtId="3" fontId="6" fillId="0" borderId="8" xfId="1" applyNumberFormat="1" applyFont="1" applyBorder="1" applyAlignment="1">
      <alignment horizontal="right" vertical="top" wrapText="1"/>
    </xf>
    <xf numFmtId="3" fontId="7" fillId="0" borderId="8" xfId="0" applyNumberFormat="1" applyFont="1" applyBorder="1" applyAlignment="1">
      <alignment horizontal="right" vertical="center"/>
    </xf>
    <xf numFmtId="41" fontId="6" fillId="0" borderId="8" xfId="1" applyFont="1" applyBorder="1" applyAlignment="1">
      <alignment horizontal="center" vertical="top" wrapText="1"/>
    </xf>
    <xf numFmtId="41" fontId="6" fillId="0" borderId="8" xfId="1" applyFont="1" applyBorder="1" applyAlignment="1">
      <alignment horizontal="right" vertical="top" wrapText="1"/>
    </xf>
    <xf numFmtId="165" fontId="5" fillId="0" borderId="7" xfId="1" applyNumberFormat="1" applyFont="1" applyBorder="1" applyAlignment="1">
      <alignment horizontal="right" vertical="top" wrapText="1"/>
    </xf>
    <xf numFmtId="3" fontId="6" fillId="0" borderId="8" xfId="1" applyNumberFormat="1" applyFont="1" applyBorder="1" applyAlignment="1">
      <alignment vertical="top" wrapText="1"/>
    </xf>
    <xf numFmtId="41" fontId="6" fillId="0" borderId="1" xfId="1" applyFont="1" applyBorder="1" applyAlignment="1">
      <alignment vertical="center"/>
    </xf>
    <xf numFmtId="2" fontId="5" fillId="0" borderId="8" xfId="1" applyNumberFormat="1" applyFont="1" applyBorder="1" applyAlignment="1">
      <alignment horizontal="right" vertical="top" wrapText="1"/>
    </xf>
    <xf numFmtId="0" fontId="6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justify" vertical="top" wrapText="1"/>
    </xf>
    <xf numFmtId="41" fontId="6" fillId="0" borderId="1" xfId="1" applyFont="1" applyBorder="1" applyAlignment="1">
      <alignment horizontal="center" vertical="top" wrapText="1"/>
    </xf>
    <xf numFmtId="3" fontId="7" fillId="0" borderId="1" xfId="0" applyNumberFormat="1" applyFont="1" applyBorder="1" applyAlignment="1">
      <alignment horizontal="right" vertical="center"/>
    </xf>
    <xf numFmtId="41" fontId="6" fillId="0" borderId="1" xfId="1" applyFont="1" applyBorder="1" applyAlignment="1">
      <alignment horizontal="right" vertical="top" wrapText="1"/>
    </xf>
    <xf numFmtId="2" fontId="5" fillId="0" borderId="1" xfId="1" applyNumberFormat="1" applyFont="1" applyBorder="1" applyAlignment="1">
      <alignment horizontal="right" vertical="top" wrapText="1"/>
    </xf>
    <xf numFmtId="3" fontId="6" fillId="0" borderId="1" xfId="1" applyNumberFormat="1" applyFont="1" applyBorder="1" applyAlignment="1">
      <alignment vertical="top" wrapText="1"/>
    </xf>
    <xf numFmtId="0" fontId="6" fillId="0" borderId="9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left" vertical="top" wrapText="1"/>
    </xf>
    <xf numFmtId="41" fontId="3" fillId="0" borderId="9" xfId="1" applyFont="1" applyBorder="1" applyAlignment="1">
      <alignment horizontal="center" vertical="top" wrapText="1"/>
    </xf>
    <xf numFmtId="3" fontId="3" fillId="0" borderId="9" xfId="0" applyNumberFormat="1" applyFont="1" applyBorder="1" applyAlignment="1">
      <alignment horizontal="right" vertical="center"/>
    </xf>
    <xf numFmtId="3" fontId="5" fillId="0" borderId="9" xfId="0" applyNumberFormat="1" applyFont="1" applyBorder="1" applyAlignment="1">
      <alignment horizontal="right" vertical="center"/>
    </xf>
    <xf numFmtId="3" fontId="6" fillId="0" borderId="9" xfId="1" applyNumberFormat="1" applyFont="1" applyBorder="1" applyAlignment="1">
      <alignment vertical="top" wrapText="1"/>
    </xf>
    <xf numFmtId="0" fontId="6" fillId="0" borderId="5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justify" vertical="top" wrapText="1"/>
    </xf>
    <xf numFmtId="41" fontId="6" fillId="0" borderId="5" xfId="1" applyFont="1" applyBorder="1" applyAlignment="1">
      <alignment horizontal="center" vertical="top" wrapText="1"/>
    </xf>
    <xf numFmtId="3" fontId="7" fillId="0" borderId="5" xfId="0" applyNumberFormat="1" applyFont="1" applyBorder="1" applyAlignment="1">
      <alignment horizontal="right" vertical="center"/>
    </xf>
    <xf numFmtId="41" fontId="6" fillId="0" borderId="5" xfId="1" applyFont="1" applyBorder="1" applyAlignment="1">
      <alignment horizontal="right" vertical="top" wrapText="1"/>
    </xf>
    <xf numFmtId="2" fontId="5" fillId="0" borderId="5" xfId="1" applyNumberFormat="1" applyFont="1" applyBorder="1" applyAlignment="1">
      <alignment horizontal="right" vertical="top" wrapText="1"/>
    </xf>
    <xf numFmtId="3" fontId="6" fillId="0" borderId="5" xfId="1" applyNumberFormat="1" applyFont="1" applyBorder="1" applyAlignment="1">
      <alignment vertical="top" wrapText="1"/>
    </xf>
    <xf numFmtId="41" fontId="6" fillId="0" borderId="6" xfId="1" applyFont="1" applyBorder="1" applyAlignment="1">
      <alignment horizontal="right"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justify" vertical="top" wrapText="1"/>
    </xf>
    <xf numFmtId="3" fontId="3" fillId="0" borderId="9" xfId="0" applyNumberFormat="1" applyFont="1" applyBorder="1"/>
    <xf numFmtId="41" fontId="3" fillId="0" borderId="9" xfId="1" applyFont="1" applyBorder="1" applyAlignment="1">
      <alignment horizontal="right"/>
    </xf>
    <xf numFmtId="2" fontId="5" fillId="0" borderId="9" xfId="1" applyNumberFormat="1" applyFont="1" applyBorder="1" applyAlignment="1">
      <alignment horizontal="right" vertical="top" wrapText="1"/>
    </xf>
    <xf numFmtId="0" fontId="6" fillId="0" borderId="6" xfId="0" applyFont="1" applyBorder="1" applyAlignment="1">
      <alignment horizontal="justify" vertical="top" wrapText="1"/>
    </xf>
    <xf numFmtId="41" fontId="6" fillId="0" borderId="6" xfId="1" applyFont="1" applyBorder="1" applyAlignment="1">
      <alignment horizontal="center" vertical="top" wrapText="1"/>
    </xf>
    <xf numFmtId="41" fontId="6" fillId="0" borderId="5" xfId="1" applyFont="1" applyBorder="1" applyAlignment="1">
      <alignment horizontal="right"/>
    </xf>
    <xf numFmtId="41" fontId="6" fillId="0" borderId="6" xfId="1" applyFont="1" applyBorder="1" applyAlignment="1">
      <alignment horizontal="right"/>
    </xf>
    <xf numFmtId="41" fontId="3" fillId="0" borderId="9" xfId="1" applyFont="1" applyBorder="1" applyAlignment="1">
      <alignment horizontal="right" vertical="center"/>
    </xf>
    <xf numFmtId="0" fontId="6" fillId="0" borderId="9" xfId="0" applyFont="1" applyBorder="1" applyAlignment="1">
      <alignment horizontal="justify" vertical="top" wrapText="1"/>
    </xf>
    <xf numFmtId="41" fontId="3" fillId="0" borderId="9" xfId="1" applyFont="1" applyBorder="1" applyAlignment="1">
      <alignment horizontal="right" vertical="top" wrapText="1"/>
    </xf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top" wrapText="1"/>
    </xf>
    <xf numFmtId="0" fontId="10" fillId="0" borderId="7" xfId="0" applyFont="1" applyBorder="1" applyAlignment="1">
      <alignment horizontal="justify" vertical="top" wrapText="1"/>
    </xf>
    <xf numFmtId="41" fontId="10" fillId="0" borderId="7" xfId="1" applyFont="1" applyBorder="1" applyAlignment="1">
      <alignment horizontal="right" vertical="top" wrapText="1"/>
    </xf>
    <xf numFmtId="1" fontId="0" fillId="2" borderId="8" xfId="0" applyNumberFormat="1" applyFill="1" applyBorder="1" applyAlignment="1">
      <alignment horizontal="right"/>
    </xf>
    <xf numFmtId="41" fontId="10" fillId="0" borderId="7" xfId="1" applyFont="1" applyBorder="1" applyAlignment="1">
      <alignment horizontal="center" vertical="top" wrapText="1"/>
    </xf>
    <xf numFmtId="41" fontId="10" fillId="0" borderId="7" xfId="1" applyFont="1" applyBorder="1" applyAlignment="1">
      <alignment vertical="top" wrapText="1"/>
    </xf>
    <xf numFmtId="164" fontId="10" fillId="0" borderId="7" xfId="1" applyNumberFormat="1" applyFont="1" applyBorder="1" applyAlignment="1">
      <alignment horizontal="center" vertical="top" wrapText="1"/>
    </xf>
    <xf numFmtId="166" fontId="5" fillId="0" borderId="7" xfId="1" applyNumberFormat="1" applyFont="1" applyBorder="1" applyAlignment="1">
      <alignment horizontal="center" vertical="top"/>
    </xf>
    <xf numFmtId="0" fontId="0" fillId="2" borderId="8" xfId="0" applyFill="1" applyBorder="1" applyAlignment="1">
      <alignment horizontal="right"/>
    </xf>
    <xf numFmtId="0" fontId="10" fillId="0" borderId="6" xfId="0" applyFont="1" applyBorder="1" applyAlignment="1">
      <alignment horizontal="center" vertical="top" wrapText="1"/>
    </xf>
    <xf numFmtId="0" fontId="10" fillId="0" borderId="10" xfId="0" applyFont="1" applyBorder="1" applyAlignment="1">
      <alignment horizontal="justify" vertical="top" wrapText="1"/>
    </xf>
    <xf numFmtId="41" fontId="10" fillId="0" borderId="10" xfId="1" applyFont="1" applyBorder="1" applyAlignment="1">
      <alignment horizontal="center" vertical="top" wrapText="1"/>
    </xf>
    <xf numFmtId="0" fontId="11" fillId="0" borderId="8" xfId="0" applyFont="1" applyBorder="1" applyAlignment="1">
      <alignment horizontal="center" vertical="top" wrapText="1"/>
    </xf>
    <xf numFmtId="0" fontId="10" fillId="0" borderId="8" xfId="0" applyFont="1" applyBorder="1" applyAlignment="1">
      <alignment horizontal="justify" vertical="top" wrapText="1"/>
    </xf>
    <xf numFmtId="41" fontId="10" fillId="0" borderId="8" xfId="1" applyFont="1" applyBorder="1" applyAlignment="1">
      <alignment horizontal="center" vertical="top" wrapText="1"/>
    </xf>
    <xf numFmtId="0" fontId="10" fillId="0" borderId="8" xfId="0" applyFont="1" applyBorder="1" applyAlignment="1">
      <alignment horizontal="center" vertical="top" wrapText="1"/>
    </xf>
    <xf numFmtId="41" fontId="10" fillId="0" borderId="8" xfId="1" applyFont="1" applyBorder="1" applyAlignment="1">
      <alignment horizontal="right" vertical="top" wrapText="1"/>
    </xf>
    <xf numFmtId="0" fontId="10" fillId="0" borderId="1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justify" vertical="top" wrapText="1"/>
    </xf>
    <xf numFmtId="41" fontId="10" fillId="0" borderId="1" xfId="1" applyFont="1" applyBorder="1" applyAlignment="1">
      <alignment horizontal="right" vertical="top" wrapText="1"/>
    </xf>
    <xf numFmtId="41" fontId="10" fillId="0" borderId="1" xfId="1" applyFont="1" applyBorder="1" applyAlignment="1">
      <alignment horizontal="center" vertical="top" wrapText="1"/>
    </xf>
    <xf numFmtId="0" fontId="10" fillId="0" borderId="9" xfId="0" applyFont="1" applyBorder="1" applyAlignment="1">
      <alignment horizontal="justify" vertical="top" wrapText="1"/>
    </xf>
    <xf numFmtId="0" fontId="9" fillId="0" borderId="9" xfId="0" applyFont="1" applyBorder="1" applyAlignment="1">
      <alignment horizontal="justify" vertical="top" wrapText="1"/>
    </xf>
    <xf numFmtId="41" fontId="9" fillId="0" borderId="9" xfId="1" applyFont="1" applyBorder="1" applyAlignment="1">
      <alignment horizontal="center" vertical="top" wrapText="1"/>
    </xf>
    <xf numFmtId="165" fontId="5" fillId="0" borderId="9" xfId="1" applyNumberFormat="1" applyFont="1" applyBorder="1" applyAlignment="1">
      <alignment horizontal="right" vertical="top" wrapText="1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3D886A-DC9F-4EA3-9F14-759812F96F2A}">
  <dimension ref="A1:J55"/>
  <sheetViews>
    <sheetView tabSelected="1" workbookViewId="0">
      <selection activeCell="A26" sqref="A26:J55"/>
    </sheetView>
  </sheetViews>
  <sheetFormatPr defaultRowHeight="14.4" x14ac:dyDescent="0.3"/>
  <cols>
    <col min="1" max="1" width="3.77734375" bestFit="1" customWidth="1"/>
    <col min="2" max="2" width="10.77734375" bestFit="1" customWidth="1"/>
    <col min="3" max="3" width="17.88671875" bestFit="1" customWidth="1"/>
    <col min="4" max="4" width="12.33203125" bestFit="1" customWidth="1"/>
    <col min="5" max="5" width="14.21875" bestFit="1" customWidth="1"/>
    <col min="6" max="6" width="6.44140625" bestFit="1" customWidth="1"/>
    <col min="7" max="7" width="7" bestFit="1" customWidth="1"/>
    <col min="8" max="8" width="6.6640625" bestFit="1" customWidth="1"/>
    <col min="9" max="9" width="12.77734375" bestFit="1" customWidth="1"/>
    <col min="10" max="10" width="20.44140625" bestFit="1" customWidth="1"/>
  </cols>
  <sheetData>
    <row r="1" spans="1:10" ht="15.6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0" ht="15.6" x14ac:dyDescent="0.3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</row>
    <row r="3" spans="1:10" ht="15.6" x14ac:dyDescent="0.3">
      <c r="A3" s="2"/>
      <c r="B3" s="3"/>
      <c r="C3" s="3"/>
      <c r="D3" s="3"/>
      <c r="E3" s="3"/>
      <c r="F3" s="3"/>
      <c r="G3" s="3"/>
      <c r="H3" s="4"/>
      <c r="I3" s="3"/>
      <c r="J3" s="3"/>
    </row>
    <row r="4" spans="1:10" ht="15.6" x14ac:dyDescent="0.3">
      <c r="A4" s="2"/>
      <c r="B4" s="3"/>
      <c r="C4" s="3"/>
      <c r="D4" s="3"/>
      <c r="E4" s="3"/>
      <c r="F4" s="3"/>
      <c r="G4" s="3"/>
      <c r="H4" s="4"/>
      <c r="I4" s="3" t="s">
        <v>2</v>
      </c>
      <c r="J4" s="3" t="s">
        <v>3</v>
      </c>
    </row>
    <row r="5" spans="1:10" ht="31.2" x14ac:dyDescent="0.3">
      <c r="A5" s="5" t="s">
        <v>4</v>
      </c>
      <c r="B5" s="5" t="s">
        <v>5</v>
      </c>
      <c r="C5" s="5" t="s">
        <v>6</v>
      </c>
      <c r="D5" s="5" t="s">
        <v>7</v>
      </c>
      <c r="E5" s="5" t="s">
        <v>8</v>
      </c>
      <c r="F5" s="6" t="s">
        <v>9</v>
      </c>
      <c r="G5" s="7"/>
      <c r="H5" s="8"/>
      <c r="I5" s="9" t="s">
        <v>10</v>
      </c>
      <c r="J5" s="5" t="s">
        <v>11</v>
      </c>
    </row>
    <row r="6" spans="1:10" ht="31.2" x14ac:dyDescent="0.3">
      <c r="A6" s="10"/>
      <c r="B6" s="10"/>
      <c r="C6" s="11"/>
      <c r="D6" s="10"/>
      <c r="E6" s="10"/>
      <c r="F6" s="12" t="s">
        <v>12</v>
      </c>
      <c r="G6" s="12" t="s">
        <v>13</v>
      </c>
      <c r="H6" s="13" t="s">
        <v>14</v>
      </c>
      <c r="I6" s="12" t="s">
        <v>15</v>
      </c>
      <c r="J6" s="10"/>
    </row>
    <row r="7" spans="1:10" ht="15" customHeight="1" x14ac:dyDescent="0.3">
      <c r="A7" s="14" t="s">
        <v>16</v>
      </c>
      <c r="B7" s="15" t="s">
        <v>17</v>
      </c>
      <c r="C7" s="16">
        <v>873</v>
      </c>
      <c r="D7" s="17">
        <v>12</v>
      </c>
      <c r="E7" s="18">
        <v>0</v>
      </c>
      <c r="F7" s="19">
        <v>27</v>
      </c>
      <c r="G7" s="19">
        <f>F7*96.33/100</f>
        <v>26.0091</v>
      </c>
      <c r="H7" s="20">
        <v>36.119999999999997</v>
      </c>
      <c r="I7" s="18">
        <f>(H7*G7)/10</f>
        <v>93.944869199999999</v>
      </c>
      <c r="J7" s="21">
        <f>C7+D7-E7-F7</f>
        <v>858</v>
      </c>
    </row>
    <row r="8" spans="1:10" ht="15" customHeight="1" x14ac:dyDescent="0.3">
      <c r="A8" s="14" t="s">
        <v>18</v>
      </c>
      <c r="B8" s="15" t="s">
        <v>19</v>
      </c>
      <c r="C8" s="18">
        <f>J7</f>
        <v>858</v>
      </c>
      <c r="D8" s="17">
        <v>0</v>
      </c>
      <c r="E8" s="18">
        <v>0</v>
      </c>
      <c r="F8" s="22">
        <v>846</v>
      </c>
      <c r="G8" s="19">
        <f>F8*96.33/100</f>
        <v>814.95179999999993</v>
      </c>
      <c r="H8" s="23">
        <v>35.67</v>
      </c>
      <c r="I8" s="18">
        <f>(H8*G8)/10</f>
        <v>2906.9330706000001</v>
      </c>
      <c r="J8" s="21">
        <f>C8+D8-E8-F8</f>
        <v>12</v>
      </c>
    </row>
    <row r="9" spans="1:10" ht="15" customHeight="1" x14ac:dyDescent="0.3">
      <c r="A9" s="14">
        <v>3</v>
      </c>
      <c r="B9" s="15" t="s">
        <v>20</v>
      </c>
      <c r="C9" s="18">
        <f>J8</f>
        <v>12</v>
      </c>
      <c r="D9" s="17">
        <v>0</v>
      </c>
      <c r="E9" s="18">
        <v>0</v>
      </c>
      <c r="F9" s="19">
        <v>12</v>
      </c>
      <c r="G9" s="19">
        <f>F9*96.33/100</f>
        <v>11.5596</v>
      </c>
      <c r="H9" s="20">
        <v>36.119999999999997</v>
      </c>
      <c r="I9" s="18">
        <f>(H9*G9)/10</f>
        <v>41.753275199999997</v>
      </c>
      <c r="J9" s="21">
        <f t="shared" ref="J9:J11" si="0">C9+D9-E9-F9</f>
        <v>0</v>
      </c>
    </row>
    <row r="10" spans="1:10" ht="15" customHeight="1" thickBot="1" x14ac:dyDescent="0.35">
      <c r="A10" s="24" t="s">
        <v>21</v>
      </c>
      <c r="B10" s="25" t="s">
        <v>22</v>
      </c>
      <c r="C10" s="26">
        <f>J9</f>
        <v>0</v>
      </c>
      <c r="D10" s="27">
        <v>0</v>
      </c>
      <c r="E10" s="26">
        <v>0</v>
      </c>
      <c r="F10" s="28">
        <v>0</v>
      </c>
      <c r="G10" s="28">
        <f t="shared" ref="G10" si="1">H11*96.33/100</f>
        <v>0</v>
      </c>
      <c r="H10" s="29"/>
      <c r="I10" s="26">
        <f>(H10*G10)/10</f>
        <v>0</v>
      </c>
      <c r="J10" s="30">
        <f t="shared" si="0"/>
        <v>0</v>
      </c>
    </row>
    <row r="11" spans="1:10" ht="15" customHeight="1" thickBot="1" x14ac:dyDescent="0.35">
      <c r="A11" s="31"/>
      <c r="B11" s="32" t="s">
        <v>23</v>
      </c>
      <c r="C11" s="33">
        <f>C7</f>
        <v>873</v>
      </c>
      <c r="D11" s="34">
        <f>SUM(D7:D10)</f>
        <v>12</v>
      </c>
      <c r="E11" s="34">
        <f t="shared" ref="E11:I11" si="2">SUM(E7:E10)</f>
        <v>0</v>
      </c>
      <c r="F11" s="34">
        <f t="shared" si="2"/>
        <v>885</v>
      </c>
      <c r="G11" s="34">
        <f t="shared" si="2"/>
        <v>852.52049999999997</v>
      </c>
      <c r="H11" s="35"/>
      <c r="I11" s="34">
        <f t="shared" si="2"/>
        <v>3042.6312150000003</v>
      </c>
      <c r="J11" s="36">
        <f t="shared" si="0"/>
        <v>0</v>
      </c>
    </row>
    <row r="12" spans="1:10" ht="15" customHeight="1" x14ac:dyDescent="0.3">
      <c r="A12" s="37" t="s">
        <v>24</v>
      </c>
      <c r="B12" s="38" t="s">
        <v>25</v>
      </c>
      <c r="C12" s="39">
        <f>J10</f>
        <v>0</v>
      </c>
      <c r="D12" s="40">
        <v>0</v>
      </c>
      <c r="E12" s="39">
        <v>0</v>
      </c>
      <c r="F12" s="41">
        <v>0</v>
      </c>
      <c r="G12" s="41">
        <v>0</v>
      </c>
      <c r="H12" s="42">
        <v>0</v>
      </c>
      <c r="I12" s="39">
        <f>(H12*G12)/10</f>
        <v>0</v>
      </c>
      <c r="J12" s="43">
        <f>C12+D12-E12-F12</f>
        <v>0</v>
      </c>
    </row>
    <row r="13" spans="1:10" ht="15" customHeight="1" x14ac:dyDescent="0.3">
      <c r="A13" s="14" t="s">
        <v>26</v>
      </c>
      <c r="B13" s="15" t="s">
        <v>27</v>
      </c>
      <c r="C13" s="18">
        <f>J12</f>
        <v>0</v>
      </c>
      <c r="D13" s="17">
        <v>0</v>
      </c>
      <c r="E13" s="18">
        <v>0</v>
      </c>
      <c r="F13" s="19">
        <v>0</v>
      </c>
      <c r="G13" s="41"/>
      <c r="H13" s="23"/>
      <c r="I13" s="18">
        <f>(H13*G13)/10</f>
        <v>0</v>
      </c>
      <c r="J13" s="21">
        <f t="shared" ref="J13:J22" si="3">C13+D13-E13-F13</f>
        <v>0</v>
      </c>
    </row>
    <row r="14" spans="1:10" ht="15" customHeight="1" x14ac:dyDescent="0.3">
      <c r="A14" s="14" t="s">
        <v>28</v>
      </c>
      <c r="B14" s="15" t="s">
        <v>29</v>
      </c>
      <c r="C14" s="18">
        <f>J13</f>
        <v>0</v>
      </c>
      <c r="D14" s="17">
        <v>5</v>
      </c>
      <c r="E14" s="18">
        <v>0</v>
      </c>
      <c r="F14" s="19">
        <v>0</v>
      </c>
      <c r="G14" s="41"/>
      <c r="H14" s="23"/>
      <c r="I14" s="18">
        <f>(H14*G14)/10</f>
        <v>0</v>
      </c>
      <c r="J14" s="21">
        <f t="shared" si="3"/>
        <v>5</v>
      </c>
    </row>
    <row r="15" spans="1:10" ht="15" customHeight="1" thickBot="1" x14ac:dyDescent="0.35">
      <c r="A15" s="24" t="s">
        <v>30</v>
      </c>
      <c r="B15" s="25" t="s">
        <v>31</v>
      </c>
      <c r="C15" s="26">
        <f>J14</f>
        <v>5</v>
      </c>
      <c r="D15" s="27">
        <v>0</v>
      </c>
      <c r="E15" s="26">
        <v>0</v>
      </c>
      <c r="F15" s="28">
        <v>0</v>
      </c>
      <c r="G15" s="44"/>
      <c r="H15" s="29"/>
      <c r="I15" s="26">
        <f>(H15*G15)/10</f>
        <v>0</v>
      </c>
      <c r="J15" s="30">
        <f t="shared" si="3"/>
        <v>5</v>
      </c>
    </row>
    <row r="16" spans="1:10" ht="15" customHeight="1" thickBot="1" x14ac:dyDescent="0.35">
      <c r="A16" s="45"/>
      <c r="B16" s="46" t="s">
        <v>32</v>
      </c>
      <c r="C16" s="33">
        <f>C12</f>
        <v>0</v>
      </c>
      <c r="D16" s="47">
        <f>SUM(D12:D15)</f>
        <v>5</v>
      </c>
      <c r="E16" s="33"/>
      <c r="F16" s="48"/>
      <c r="G16" s="48"/>
      <c r="H16" s="49"/>
      <c r="I16" s="33"/>
      <c r="J16" s="36">
        <f t="shared" si="3"/>
        <v>5</v>
      </c>
    </row>
    <row r="17" spans="1:10" ht="15" customHeight="1" x14ac:dyDescent="0.3">
      <c r="A17" s="37" t="s">
        <v>33</v>
      </c>
      <c r="B17" s="50" t="s">
        <v>34</v>
      </c>
      <c r="C17" s="51">
        <f>J15</f>
        <v>5</v>
      </c>
      <c r="D17" s="40">
        <v>20</v>
      </c>
      <c r="E17" s="51"/>
      <c r="F17" s="41">
        <v>5</v>
      </c>
      <c r="G17" s="41">
        <f>F17*96.33/100</f>
        <v>4.8164999999999996</v>
      </c>
      <c r="H17" s="20">
        <v>36.119999999999997</v>
      </c>
      <c r="I17" s="51">
        <f>H17*G17/10</f>
        <v>17.397197999999996</v>
      </c>
      <c r="J17" s="43">
        <f t="shared" si="3"/>
        <v>20</v>
      </c>
    </row>
    <row r="18" spans="1:10" ht="15" customHeight="1" x14ac:dyDescent="0.3">
      <c r="A18" s="14" t="s">
        <v>35</v>
      </c>
      <c r="B18" s="15" t="s">
        <v>36</v>
      </c>
      <c r="C18" s="18">
        <f>J17</f>
        <v>20</v>
      </c>
      <c r="D18" s="17">
        <v>499</v>
      </c>
      <c r="E18" s="18"/>
      <c r="F18" s="19"/>
      <c r="G18" s="52"/>
      <c r="H18" s="23"/>
      <c r="I18" s="18"/>
      <c r="J18" s="21">
        <f t="shared" si="3"/>
        <v>519</v>
      </c>
    </row>
    <row r="19" spans="1:10" ht="15" customHeight="1" x14ac:dyDescent="0.3">
      <c r="A19" s="14" t="s">
        <v>37</v>
      </c>
      <c r="B19" s="15" t="s">
        <v>38</v>
      </c>
      <c r="C19" s="18">
        <f>J18</f>
        <v>519</v>
      </c>
      <c r="D19" s="17">
        <v>103</v>
      </c>
      <c r="E19" s="18"/>
      <c r="F19" s="19"/>
      <c r="G19" s="52"/>
      <c r="H19" s="23"/>
      <c r="I19" s="18"/>
      <c r="J19" s="21">
        <f t="shared" si="3"/>
        <v>622</v>
      </c>
    </row>
    <row r="20" spans="1:10" ht="15" customHeight="1" thickBot="1" x14ac:dyDescent="0.35">
      <c r="A20" s="24" t="s">
        <v>39</v>
      </c>
      <c r="B20" s="25" t="s">
        <v>40</v>
      </c>
      <c r="C20" s="26">
        <f>J19</f>
        <v>622</v>
      </c>
      <c r="D20" s="27">
        <v>204</v>
      </c>
      <c r="E20" s="26"/>
      <c r="F20" s="28">
        <v>20</v>
      </c>
      <c r="G20" s="53">
        <f>F20*96.3/100</f>
        <v>19.260000000000002</v>
      </c>
      <c r="H20" s="20">
        <v>36.119999999999997</v>
      </c>
      <c r="I20" s="26">
        <f>G20*H20/10</f>
        <v>69.567120000000003</v>
      </c>
      <c r="J20" s="30">
        <f t="shared" si="3"/>
        <v>806</v>
      </c>
    </row>
    <row r="21" spans="1:10" ht="15" customHeight="1" thickBot="1" x14ac:dyDescent="0.35">
      <c r="A21" s="31"/>
      <c r="B21" s="46" t="s">
        <v>41</v>
      </c>
      <c r="C21" s="33">
        <f>C17</f>
        <v>5</v>
      </c>
      <c r="D21" s="34">
        <f>SUM(D17:D20)</f>
        <v>826</v>
      </c>
      <c r="E21" s="33">
        <f>SUM(E12:E20)</f>
        <v>0</v>
      </c>
      <c r="F21" s="54">
        <f>SUM(F17:F20)</f>
        <v>25</v>
      </c>
      <c r="G21" s="54">
        <f>SUM(G17:G20)</f>
        <v>24.076500000000003</v>
      </c>
      <c r="H21" s="49"/>
      <c r="I21" s="33">
        <f>SUM(I17:I20)</f>
        <v>86.964317999999992</v>
      </c>
      <c r="J21" s="36">
        <f t="shared" si="3"/>
        <v>806</v>
      </c>
    </row>
    <row r="22" spans="1:10" ht="15" customHeight="1" thickBot="1" x14ac:dyDescent="0.35">
      <c r="A22" s="55"/>
      <c r="B22" s="46" t="s">
        <v>42</v>
      </c>
      <c r="C22" s="33">
        <f>C7</f>
        <v>873</v>
      </c>
      <c r="D22" s="33">
        <f>SUM(D11+D16+D21)</f>
        <v>843</v>
      </c>
      <c r="E22" s="33">
        <f>SUM(E21,E11)</f>
        <v>0</v>
      </c>
      <c r="F22" s="56">
        <f>SUM(F11+F16+F21)</f>
        <v>910</v>
      </c>
      <c r="G22" s="56">
        <f>SUM(G11+G16+G21)</f>
        <v>876.59699999999998</v>
      </c>
      <c r="H22" s="49">
        <f>I22/G22*10</f>
        <v>35.701645488177583</v>
      </c>
      <c r="I22" s="33">
        <f>SUM(I21,I16,I11)</f>
        <v>3129.5955330000002</v>
      </c>
      <c r="J22" s="36">
        <f t="shared" si="3"/>
        <v>806</v>
      </c>
    </row>
    <row r="26" spans="1:10" ht="15.6" x14ac:dyDescent="0.3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</row>
    <row r="27" spans="1:10" ht="15.6" x14ac:dyDescent="0.3">
      <c r="A27" s="1" t="s">
        <v>44</v>
      </c>
      <c r="B27" s="1"/>
      <c r="C27" s="1"/>
      <c r="D27" s="1"/>
      <c r="E27" s="1"/>
      <c r="F27" s="1"/>
      <c r="G27" s="1"/>
      <c r="H27" s="1"/>
      <c r="I27" s="1"/>
      <c r="J27" s="1"/>
    </row>
    <row r="28" spans="1:10" x14ac:dyDescent="0.3">
      <c r="A28" s="57"/>
      <c r="H28" s="4"/>
    </row>
    <row r="29" spans="1:10" x14ac:dyDescent="0.3">
      <c r="A29" s="57"/>
      <c r="H29" s="4"/>
      <c r="J29" t="s">
        <v>45</v>
      </c>
    </row>
    <row r="30" spans="1:10" x14ac:dyDescent="0.3">
      <c r="A30" s="58" t="s">
        <v>4</v>
      </c>
      <c r="B30" s="58" t="s">
        <v>46</v>
      </c>
      <c r="C30" s="58" t="s">
        <v>6</v>
      </c>
      <c r="D30" s="58" t="s">
        <v>7</v>
      </c>
      <c r="E30" s="58" t="s">
        <v>8</v>
      </c>
      <c r="F30" s="59" t="s">
        <v>9</v>
      </c>
      <c r="G30" s="60"/>
      <c r="H30" s="8"/>
      <c r="I30" s="61" t="s">
        <v>10</v>
      </c>
      <c r="J30" s="58" t="s">
        <v>11</v>
      </c>
    </row>
    <row r="31" spans="1:10" ht="27.6" x14ac:dyDescent="0.3">
      <c r="A31" s="62"/>
      <c r="B31" s="62"/>
      <c r="C31" s="62"/>
      <c r="D31" s="62"/>
      <c r="E31" s="62"/>
      <c r="F31" s="63" t="s">
        <v>12</v>
      </c>
      <c r="G31" s="63" t="s">
        <v>13</v>
      </c>
      <c r="H31" s="13" t="s">
        <v>14</v>
      </c>
      <c r="I31" s="63" t="s">
        <v>15</v>
      </c>
      <c r="J31" s="62"/>
    </row>
    <row r="32" spans="1:10" x14ac:dyDescent="0.3">
      <c r="A32" s="64" t="s">
        <v>16</v>
      </c>
      <c r="B32" s="65" t="s">
        <v>47</v>
      </c>
      <c r="C32" s="66">
        <v>365</v>
      </c>
      <c r="D32" s="67">
        <v>380</v>
      </c>
      <c r="E32" s="68"/>
      <c r="F32" s="67">
        <v>365</v>
      </c>
      <c r="G32" s="69">
        <f>F32*96.33/100</f>
        <v>351.60449999999997</v>
      </c>
      <c r="H32" s="20">
        <v>35.6</v>
      </c>
      <c r="I32" s="70">
        <f>G32*H32/10</f>
        <v>1251.7120199999999</v>
      </c>
      <c r="J32" s="68">
        <f>C32+D32-E32-F32</f>
        <v>380</v>
      </c>
    </row>
    <row r="33" spans="1:10" x14ac:dyDescent="0.3">
      <c r="A33" s="64">
        <v>2</v>
      </c>
      <c r="B33" s="65" t="s">
        <v>48</v>
      </c>
      <c r="C33" s="66">
        <v>37</v>
      </c>
      <c r="D33" s="67">
        <v>0</v>
      </c>
      <c r="E33" s="68"/>
      <c r="F33" s="67">
        <v>37</v>
      </c>
      <c r="G33" s="69">
        <f t="shared" ref="G33:G37" si="4">F33*96.33/100</f>
        <v>35.642099999999999</v>
      </c>
      <c r="H33" s="20">
        <v>36.75</v>
      </c>
      <c r="I33" s="70">
        <f t="shared" ref="I33:I54" si="5">G33*H33/10</f>
        <v>130.98471749999999</v>
      </c>
      <c r="J33" s="68">
        <f t="shared" ref="J33:J54" si="6">C33+D33-E33-F33</f>
        <v>0</v>
      </c>
    </row>
    <row r="34" spans="1:10" x14ac:dyDescent="0.3">
      <c r="A34" s="64">
        <v>3</v>
      </c>
      <c r="B34" s="65" t="s">
        <v>49</v>
      </c>
      <c r="C34" s="66">
        <v>194</v>
      </c>
      <c r="D34" s="67">
        <v>195</v>
      </c>
      <c r="E34" s="68"/>
      <c r="F34" s="67">
        <v>194</v>
      </c>
      <c r="G34" s="69">
        <f t="shared" si="4"/>
        <v>186.8802</v>
      </c>
      <c r="H34" s="20">
        <f t="shared" ref="H34" si="7">K34+0.2</f>
        <v>0.2</v>
      </c>
      <c r="I34" s="70">
        <f t="shared" si="5"/>
        <v>3.7376040000000001</v>
      </c>
      <c r="J34" s="68">
        <f t="shared" si="6"/>
        <v>195</v>
      </c>
    </row>
    <row r="35" spans="1:10" ht="27.6" x14ac:dyDescent="0.3">
      <c r="A35" s="64">
        <v>4</v>
      </c>
      <c r="B35" s="65" t="s">
        <v>50</v>
      </c>
      <c r="C35" s="66">
        <v>0</v>
      </c>
      <c r="D35" s="67">
        <v>91</v>
      </c>
      <c r="E35" s="68"/>
      <c r="F35" s="67">
        <v>0</v>
      </c>
      <c r="G35" s="69">
        <f t="shared" si="4"/>
        <v>0</v>
      </c>
      <c r="H35" s="20"/>
      <c r="I35" s="70">
        <f t="shared" si="5"/>
        <v>0</v>
      </c>
      <c r="J35" s="68">
        <f t="shared" si="6"/>
        <v>91</v>
      </c>
    </row>
    <row r="36" spans="1:10" ht="27.6" x14ac:dyDescent="0.3">
      <c r="A36" s="64">
        <v>5</v>
      </c>
      <c r="B36" s="65" t="s">
        <v>51</v>
      </c>
      <c r="C36" s="66">
        <v>150</v>
      </c>
      <c r="D36" s="67">
        <v>120</v>
      </c>
      <c r="E36" s="68"/>
      <c r="F36" s="67">
        <v>150</v>
      </c>
      <c r="G36" s="69">
        <f t="shared" si="4"/>
        <v>144.495</v>
      </c>
      <c r="H36" s="20">
        <v>36.46</v>
      </c>
      <c r="I36" s="70">
        <f t="shared" si="5"/>
        <v>526.82876999999996</v>
      </c>
      <c r="J36" s="68">
        <f t="shared" si="6"/>
        <v>120</v>
      </c>
    </row>
    <row r="37" spans="1:10" x14ac:dyDescent="0.3">
      <c r="A37" s="64">
        <v>6</v>
      </c>
      <c r="B37" s="65" t="s">
        <v>52</v>
      </c>
      <c r="C37" s="66">
        <v>27</v>
      </c>
      <c r="D37" s="67">
        <v>57</v>
      </c>
      <c r="E37" s="68"/>
      <c r="F37" s="67">
        <v>64</v>
      </c>
      <c r="G37" s="69">
        <f t="shared" si="4"/>
        <v>61.651199999999996</v>
      </c>
      <c r="H37" s="20">
        <v>36.119999999999997</v>
      </c>
      <c r="I37" s="70">
        <f t="shared" si="5"/>
        <v>222.68413439999995</v>
      </c>
      <c r="J37" s="68">
        <f t="shared" si="6"/>
        <v>20</v>
      </c>
    </row>
    <row r="38" spans="1:10" x14ac:dyDescent="0.3">
      <c r="A38" s="64">
        <v>7</v>
      </c>
      <c r="B38" s="65" t="s">
        <v>53</v>
      </c>
      <c r="C38" s="66">
        <v>0</v>
      </c>
      <c r="D38" s="67">
        <v>0</v>
      </c>
      <c r="E38" s="68"/>
      <c r="F38" s="67">
        <v>0</v>
      </c>
      <c r="G38" s="69">
        <v>0</v>
      </c>
      <c r="H38" s="71">
        <v>0</v>
      </c>
      <c r="I38" s="70">
        <f t="shared" si="5"/>
        <v>0</v>
      </c>
      <c r="J38" s="68">
        <f t="shared" si="6"/>
        <v>0</v>
      </c>
    </row>
    <row r="39" spans="1:10" x14ac:dyDescent="0.3">
      <c r="A39" s="64">
        <v>8</v>
      </c>
      <c r="B39" s="65" t="s">
        <v>54</v>
      </c>
      <c r="C39" s="66">
        <v>0</v>
      </c>
      <c r="D39" s="72">
        <v>0</v>
      </c>
      <c r="E39" s="68"/>
      <c r="F39" s="72">
        <v>0</v>
      </c>
      <c r="G39" s="69">
        <v>0</v>
      </c>
      <c r="H39" s="23">
        <v>0</v>
      </c>
      <c r="I39" s="70">
        <f t="shared" si="5"/>
        <v>0</v>
      </c>
      <c r="J39" s="68">
        <f t="shared" si="6"/>
        <v>0</v>
      </c>
    </row>
    <row r="40" spans="1:10" x14ac:dyDescent="0.3">
      <c r="A40" s="64">
        <v>9</v>
      </c>
      <c r="B40" s="65" t="s">
        <v>55</v>
      </c>
      <c r="C40" s="66">
        <v>0</v>
      </c>
      <c r="D40" s="72">
        <v>0</v>
      </c>
      <c r="E40" s="68"/>
      <c r="F40" s="72">
        <v>0</v>
      </c>
      <c r="G40" s="69">
        <v>0</v>
      </c>
      <c r="H40" s="23">
        <v>0</v>
      </c>
      <c r="I40" s="70">
        <f t="shared" si="5"/>
        <v>0</v>
      </c>
      <c r="J40" s="68">
        <f t="shared" si="6"/>
        <v>0</v>
      </c>
    </row>
    <row r="41" spans="1:10" x14ac:dyDescent="0.3">
      <c r="A41" s="73">
        <v>10</v>
      </c>
      <c r="B41" s="74" t="s">
        <v>56</v>
      </c>
      <c r="C41" s="66">
        <v>0</v>
      </c>
      <c r="D41" s="72">
        <v>0</v>
      </c>
      <c r="E41" s="75"/>
      <c r="F41" s="72">
        <v>0</v>
      </c>
      <c r="G41" s="69">
        <v>0</v>
      </c>
      <c r="H41" s="23">
        <v>0</v>
      </c>
      <c r="I41" s="70">
        <f t="shared" si="5"/>
        <v>0</v>
      </c>
      <c r="J41" s="68">
        <f t="shared" si="6"/>
        <v>0</v>
      </c>
    </row>
    <row r="42" spans="1:10" ht="27.6" x14ac:dyDescent="0.3">
      <c r="A42" s="76">
        <v>11</v>
      </c>
      <c r="B42" s="77" t="s">
        <v>57</v>
      </c>
      <c r="C42" s="66">
        <v>0</v>
      </c>
      <c r="D42" s="72">
        <v>0</v>
      </c>
      <c r="E42" s="78"/>
      <c r="F42" s="72">
        <v>0</v>
      </c>
      <c r="G42" s="69">
        <v>0</v>
      </c>
      <c r="H42" s="23">
        <v>0</v>
      </c>
      <c r="I42" s="70">
        <f t="shared" si="5"/>
        <v>0</v>
      </c>
      <c r="J42" s="68">
        <f t="shared" si="6"/>
        <v>0</v>
      </c>
    </row>
    <row r="43" spans="1:10" ht="27.6" x14ac:dyDescent="0.3">
      <c r="A43" s="79">
        <v>12</v>
      </c>
      <c r="B43" s="77" t="s">
        <v>58</v>
      </c>
      <c r="C43" s="66">
        <v>0</v>
      </c>
      <c r="D43" s="72">
        <v>0</v>
      </c>
      <c r="E43" s="78"/>
      <c r="F43" s="72">
        <v>0</v>
      </c>
      <c r="G43" s="69">
        <v>0</v>
      </c>
      <c r="H43" s="23">
        <v>0</v>
      </c>
      <c r="I43" s="70">
        <f t="shared" si="5"/>
        <v>0</v>
      </c>
      <c r="J43" s="68">
        <f t="shared" si="6"/>
        <v>0</v>
      </c>
    </row>
    <row r="44" spans="1:10" ht="27.6" x14ac:dyDescent="0.3">
      <c r="A44" s="79">
        <v>13</v>
      </c>
      <c r="B44" s="77" t="s">
        <v>59</v>
      </c>
      <c r="C44" s="66">
        <v>0</v>
      </c>
      <c r="D44" s="72">
        <v>0</v>
      </c>
      <c r="E44" s="78"/>
      <c r="F44" s="72">
        <v>0</v>
      </c>
      <c r="G44" s="69">
        <v>0</v>
      </c>
      <c r="H44" s="23">
        <v>0</v>
      </c>
      <c r="I44" s="70">
        <f t="shared" si="5"/>
        <v>0</v>
      </c>
      <c r="J44" s="68">
        <f t="shared" si="6"/>
        <v>0</v>
      </c>
    </row>
    <row r="45" spans="1:10" x14ac:dyDescent="0.3">
      <c r="A45" s="79">
        <v>14</v>
      </c>
      <c r="B45" s="77" t="s">
        <v>60</v>
      </c>
      <c r="C45" s="66">
        <v>0</v>
      </c>
      <c r="D45" s="72">
        <v>0</v>
      </c>
      <c r="E45" s="78"/>
      <c r="F45" s="72">
        <v>0</v>
      </c>
      <c r="G45" s="69">
        <v>0</v>
      </c>
      <c r="H45" s="23">
        <v>0</v>
      </c>
      <c r="I45" s="70">
        <f t="shared" si="5"/>
        <v>0</v>
      </c>
      <c r="J45" s="68">
        <f t="shared" si="6"/>
        <v>0</v>
      </c>
    </row>
    <row r="46" spans="1:10" ht="27.6" x14ac:dyDescent="0.3">
      <c r="A46" s="79">
        <v>15</v>
      </c>
      <c r="B46" s="77" t="s">
        <v>61</v>
      </c>
      <c r="C46" s="66">
        <v>0</v>
      </c>
      <c r="D46" s="72">
        <v>0</v>
      </c>
      <c r="E46" s="78"/>
      <c r="F46" s="72">
        <v>0</v>
      </c>
      <c r="G46" s="69">
        <v>0</v>
      </c>
      <c r="H46" s="23">
        <v>0</v>
      </c>
      <c r="I46" s="70">
        <f t="shared" si="5"/>
        <v>0</v>
      </c>
      <c r="J46" s="68">
        <f t="shared" si="6"/>
        <v>0</v>
      </c>
    </row>
    <row r="47" spans="1:10" ht="27.6" x14ac:dyDescent="0.3">
      <c r="A47" s="79">
        <v>16</v>
      </c>
      <c r="B47" s="77" t="s">
        <v>62</v>
      </c>
      <c r="C47" s="66">
        <v>0</v>
      </c>
      <c r="D47" s="72">
        <v>0</v>
      </c>
      <c r="E47" s="78"/>
      <c r="F47" s="72">
        <v>0</v>
      </c>
      <c r="G47" s="69">
        <v>0</v>
      </c>
      <c r="H47" s="23">
        <v>0</v>
      </c>
      <c r="I47" s="70">
        <f t="shared" si="5"/>
        <v>0</v>
      </c>
      <c r="J47" s="68">
        <f t="shared" si="6"/>
        <v>0</v>
      </c>
    </row>
    <row r="48" spans="1:10" x14ac:dyDescent="0.3">
      <c r="A48" s="79">
        <v>17</v>
      </c>
      <c r="B48" s="77" t="s">
        <v>63</v>
      </c>
      <c r="C48" s="66">
        <v>0</v>
      </c>
      <c r="D48" s="72">
        <v>0</v>
      </c>
      <c r="E48" s="78"/>
      <c r="F48" s="72">
        <v>0</v>
      </c>
      <c r="G48" s="69">
        <v>0</v>
      </c>
      <c r="H48" s="23">
        <v>0</v>
      </c>
      <c r="I48" s="70">
        <f t="shared" si="5"/>
        <v>0</v>
      </c>
      <c r="J48" s="68">
        <f t="shared" si="6"/>
        <v>0</v>
      </c>
    </row>
    <row r="49" spans="1:10" x14ac:dyDescent="0.3">
      <c r="A49" s="79">
        <v>18</v>
      </c>
      <c r="B49" s="77" t="s">
        <v>64</v>
      </c>
      <c r="C49" s="66">
        <v>0</v>
      </c>
      <c r="D49" s="72">
        <v>0</v>
      </c>
      <c r="E49" s="78"/>
      <c r="F49" s="72">
        <v>0</v>
      </c>
      <c r="G49" s="69">
        <v>0</v>
      </c>
      <c r="H49" s="23">
        <v>0</v>
      </c>
      <c r="I49" s="70">
        <f t="shared" si="5"/>
        <v>0</v>
      </c>
      <c r="J49" s="68">
        <f t="shared" si="6"/>
        <v>0</v>
      </c>
    </row>
    <row r="50" spans="1:10" ht="27.6" x14ac:dyDescent="0.3">
      <c r="A50" s="79">
        <v>19</v>
      </c>
      <c r="B50" s="77" t="s">
        <v>65</v>
      </c>
      <c r="C50" s="66">
        <v>0</v>
      </c>
      <c r="D50" s="72">
        <v>0</v>
      </c>
      <c r="E50" s="78"/>
      <c r="F50" s="72">
        <v>0</v>
      </c>
      <c r="G50" s="69">
        <v>0</v>
      </c>
      <c r="H50" s="23">
        <v>0</v>
      </c>
      <c r="I50" s="70">
        <f t="shared" si="5"/>
        <v>0</v>
      </c>
      <c r="J50" s="68">
        <f t="shared" si="6"/>
        <v>0</v>
      </c>
    </row>
    <row r="51" spans="1:10" ht="27.6" x14ac:dyDescent="0.3">
      <c r="A51" s="79">
        <v>20</v>
      </c>
      <c r="B51" s="77" t="s">
        <v>66</v>
      </c>
      <c r="C51" s="66">
        <v>0</v>
      </c>
      <c r="D51" s="72">
        <v>0</v>
      </c>
      <c r="E51" s="78"/>
      <c r="F51" s="72">
        <v>0</v>
      </c>
      <c r="G51" s="69">
        <v>0</v>
      </c>
      <c r="H51" s="23">
        <v>0</v>
      </c>
      <c r="I51" s="70">
        <f t="shared" si="5"/>
        <v>0</v>
      </c>
      <c r="J51" s="68">
        <f t="shared" si="6"/>
        <v>0</v>
      </c>
    </row>
    <row r="52" spans="1:10" x14ac:dyDescent="0.3">
      <c r="A52" s="79">
        <v>21</v>
      </c>
      <c r="B52" s="77" t="s">
        <v>67</v>
      </c>
      <c r="C52" s="80">
        <v>0</v>
      </c>
      <c r="D52" s="72">
        <v>0</v>
      </c>
      <c r="E52" s="78"/>
      <c r="F52" s="72">
        <v>0</v>
      </c>
      <c r="G52" s="69">
        <v>0</v>
      </c>
      <c r="H52" s="23">
        <v>0</v>
      </c>
      <c r="I52" s="70">
        <f t="shared" si="5"/>
        <v>0</v>
      </c>
      <c r="J52" s="68">
        <f t="shared" si="6"/>
        <v>0</v>
      </c>
    </row>
    <row r="53" spans="1:10" x14ac:dyDescent="0.3">
      <c r="A53" s="79">
        <v>22</v>
      </c>
      <c r="B53" s="77" t="s">
        <v>68</v>
      </c>
      <c r="C53" s="80">
        <v>100</v>
      </c>
      <c r="D53" s="72">
        <v>0</v>
      </c>
      <c r="E53" s="78"/>
      <c r="F53" s="72">
        <v>100</v>
      </c>
      <c r="G53" s="69">
        <f>F53*96.33/100</f>
        <v>96.33</v>
      </c>
      <c r="H53" s="20">
        <v>34.933333333333302</v>
      </c>
      <c r="I53" s="70">
        <f>G53*H53/10</f>
        <v>336.51279999999969</v>
      </c>
      <c r="J53" s="68">
        <f t="shared" si="6"/>
        <v>0</v>
      </c>
    </row>
    <row r="54" spans="1:10" ht="28.2" thickBot="1" x14ac:dyDescent="0.35">
      <c r="A54" s="81">
        <v>23</v>
      </c>
      <c r="B54" s="82" t="s">
        <v>69</v>
      </c>
      <c r="C54" s="83">
        <v>0</v>
      </c>
      <c r="D54" s="72">
        <v>0</v>
      </c>
      <c r="E54" s="84"/>
      <c r="F54" s="72">
        <v>0</v>
      </c>
      <c r="G54" s="69">
        <v>0</v>
      </c>
      <c r="H54" s="23">
        <v>0</v>
      </c>
      <c r="I54" s="70">
        <f t="shared" si="5"/>
        <v>0</v>
      </c>
      <c r="J54" s="68">
        <f t="shared" si="6"/>
        <v>0</v>
      </c>
    </row>
    <row r="55" spans="1:10" ht="15" thickBot="1" x14ac:dyDescent="0.35">
      <c r="A55" s="85"/>
      <c r="B55" s="86" t="s">
        <v>70</v>
      </c>
      <c r="C55" s="87">
        <f>SUM(C32:C54)</f>
        <v>873</v>
      </c>
      <c r="D55" s="87">
        <f>SUM(D32:D54)</f>
        <v>843</v>
      </c>
      <c r="E55" s="87">
        <f>SUM(E32:E54)</f>
        <v>0</v>
      </c>
      <c r="F55" s="87">
        <f>SUM(F32:F54)</f>
        <v>910</v>
      </c>
      <c r="G55" s="87">
        <f>SUM(G32:G54)</f>
        <v>876.60300000000007</v>
      </c>
      <c r="H55" s="88">
        <f>I55/G55*10</f>
        <v>28.20501465201464</v>
      </c>
      <c r="I55" s="87">
        <f>SUM(I32:I54)</f>
        <v>2472.4600458999994</v>
      </c>
      <c r="J55" s="87">
        <f>SUM(J32:J54)</f>
        <v>806</v>
      </c>
    </row>
  </sheetData>
  <mergeCells count="18">
    <mergeCell ref="A26:J26"/>
    <mergeCell ref="A27:J27"/>
    <mergeCell ref="A30:A31"/>
    <mergeCell ref="B30:B31"/>
    <mergeCell ref="C30:C31"/>
    <mergeCell ref="D30:D31"/>
    <mergeCell ref="E30:E31"/>
    <mergeCell ref="F30:G30"/>
    <mergeCell ref="J30:J31"/>
    <mergeCell ref="A1:J1"/>
    <mergeCell ref="A2:J2"/>
    <mergeCell ref="A5:A6"/>
    <mergeCell ref="B5:B6"/>
    <mergeCell ref="C5:C6"/>
    <mergeCell ref="D5:D6"/>
    <mergeCell ref="E5:E6"/>
    <mergeCell ref="F5:G5"/>
    <mergeCell ref="J5:J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</dc:creator>
  <cp:lastModifiedBy>Windows</cp:lastModifiedBy>
  <dcterms:created xsi:type="dcterms:W3CDTF">2024-09-28T13:44:15Z</dcterms:created>
  <dcterms:modified xsi:type="dcterms:W3CDTF">2024-09-28T13:46:37Z</dcterms:modified>
</cp:coreProperties>
</file>