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<sst xmlns="http://schemas.openxmlformats.org/spreadsheetml/2006/main" count="56" uniqueCount="56">
  <si>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Kode</t>
  </si>
  <si>
    <t>Kecamatan</t>
  </si>
  <si>
    <t>Sisa Tanam Akhir Tahun Lalu (Ha)</t>
  </si>
  <si>
    <t>Tambah Tanam (Ha)</t>
  </si>
  <si>
    <t>Panen Kotor (Ha)</t>
  </si>
  <si>
    <t>Panen Bersih (Ha)</t>
  </si>
  <si>
    <t>Kw/Ha</t>
  </si>
  <si>
    <t>Produksi (Ton)</t>
  </si>
  <si>
    <t>Sisa Tanam Akhir Tahun Laporan (Ha)</t>
  </si>
  <si>
    <t>12.05.01</t>
  </si>
  <si>
    <t>BAHOROK</t>
  </si>
  <si>
    <t>12.05.21</t>
  </si>
  <si>
    <t>SIRAPIT</t>
  </si>
  <si>
    <t>12.05.02</t>
  </si>
  <si>
    <t>SALAPIAN</t>
  </si>
  <si>
    <t>12.05.22</t>
  </si>
  <si>
    <t>KUTAMBARU</t>
  </si>
  <si>
    <t>12.05.04</t>
  </si>
  <si>
    <t>SEI BINGEI</t>
  </si>
  <si>
    <t>12.05.03</t>
  </si>
  <si>
    <t>KUALA</t>
  </si>
  <si>
    <t>12.05.06</t>
  </si>
  <si>
    <t>SELESAI</t>
  </si>
  <si>
    <t>12.05.05</t>
  </si>
  <si>
    <t>BINJAI</t>
  </si>
  <si>
    <t>12.05.07</t>
  </si>
  <si>
    <t>STABAT</t>
  </si>
  <si>
    <t>12.05.08</t>
  </si>
  <si>
    <t>WAMPU</t>
  </si>
  <si>
    <t>12.05.19</t>
  </si>
  <si>
    <t>BATANG SERANGAN</t>
  </si>
  <si>
    <t>12.05.20</t>
  </si>
  <si>
    <t>SAWIT SEBERANG</t>
  </si>
  <si>
    <t>12.05.12</t>
  </si>
  <si>
    <t>PADANG TUALANG</t>
  </si>
  <si>
    <t>12.05.10</t>
  </si>
  <si>
    <t>HINAI</t>
  </si>
  <si>
    <t>12.05.09</t>
  </si>
  <si>
    <t>SECANGGANG</t>
  </si>
  <si>
    <t>12.05.11</t>
  </si>
  <si>
    <t>TANJUNG PURA</t>
  </si>
  <si>
    <t>12.05.13</t>
  </si>
  <si>
    <t>GEBANG</t>
  </si>
  <si>
    <t>12.05.14</t>
  </si>
  <si>
    <t>BABALAN</t>
  </si>
  <si>
    <t>12.05.17</t>
  </si>
  <si>
    <t>SEI LEPAN</t>
  </si>
  <si>
    <t>12.05.18</t>
  </si>
  <si>
    <t>BRANDAN BARAT</t>
  </si>
  <si>
    <t>12.05.16</t>
  </si>
  <si>
    <t>BESITANG</t>
  </si>
  <si>
    <t>12.05.15</t>
  </si>
  <si>
    <t>PANGKALAN SUSU</t>
  </si>
  <si>
    <t>12.05.23</t>
  </si>
  <si>
    <t>PEMATANG JAYA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</si>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</sst>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-&quot;Rp&quot;* #,##0_-;\-&quot;Rp&quot;* #,##0_-;_-&quot;Rp&quot;* &quot;-&quot;??_-;_-@_-"/>
    <numFmt numFmtId="179" formatCode="#,##0.0"/>
    <numFmt numFmtId="180" formatCode="_(* #,##0_);_(* \(#,##0\);_(* &quot;-&quot;_);_(@_)"/>
  </numFmts>
  <fonts count="26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Arial Narrow"/>
      <charset val="134"/>
    </font>
    <font>
      <sz val="1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178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 indent="1"/>
    </xf>
    <xf numFmtId="1" fontId="0" fillId="2" borderId="5" xfId="0" applyNumberFormat="1" applyFill="1" applyBorder="1" applyAlignment="1">
      <alignment horizontal="right"/>
    </xf>
    <xf numFmtId="179" fontId="4" fillId="0" borderId="5" xfId="0" applyNumberFormat="1" applyFont="1" applyBorder="1"/>
    <xf numFmtId="2" fontId="2" fillId="0" borderId="5" xfId="4" applyNumberFormat="1" applyFont="1" applyBorder="1" applyAlignment="1">
      <alignment horizontal="right" vertical="top" wrapText="1"/>
    </xf>
    <xf numFmtId="180" fontId="5" fillId="0" borderId="5" xfId="4" applyNumberFormat="1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vertical="center"/>
    </xf>
    <xf numFmtId="1" fontId="2" fillId="0" borderId="5" xfId="4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3" fontId="1" fillId="0" borderId="9" xfId="4" applyNumberFormat="1" applyFont="1" applyBorder="1" applyAlignment="1">
      <alignment horizontal="right" vertical="top" wrapText="1" indent="1"/>
    </xf>
    <xf numFmtId="41" fontId="1" fillId="0" borderId="9" xfId="4" applyFont="1" applyBorder="1" applyAlignment="1">
      <alignment horizontal="center" vertical="top" wrapText="1"/>
    </xf>
    <xf numFmtId="3" fontId="1" fillId="0" borderId="9" xfId="4" applyNumberFormat="1" applyFont="1" applyBorder="1" applyAlignment="1">
      <alignment vertical="top" wrapText="1"/>
    </xf>
    <xf numFmtId="2" fontId="2" fillId="0" borderId="9" xfId="4" applyNumberFormat="1" applyFont="1" applyBorder="1" applyAlignment="1">
      <alignment horizontal="right" vertical="top" wrapText="1"/>
    </xf>
    <xf numFmtId="180" fontId="1" fillId="0" borderId="9" xfId="4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vertical="center" wrapText="1"/>
    </xf>
    <xf numFmtId="180" fontId="5" fillId="0" borderId="11" xfId="4" applyNumberFormat="1" applyFont="1" applyBorder="1" applyAlignment="1">
      <alignment horizontal="center" vertical="top" wrapText="1"/>
    </xf>
    <xf numFmtId="180" fontId="1" fillId="0" borderId="12" xfId="4" applyNumberFormat="1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1" sqref="A1"/>
    </sheetView>
  </sheetViews>
  <sheetFormatPr defaultColWidth="11.8888888888889" defaultRowHeight="14.4"/>
  <cols>
    <col min="1" max="1" width="9.44444444444444" customWidth="1"/>
    <col min="2" max="2" width="21" customWidth="1"/>
    <col min="3" max="3" width="17.8888888888889" customWidth="1"/>
    <col min="4" max="4" width="12.3333333333333" customWidth="1"/>
    <col min="5" max="5" width="11.3333333333333" customWidth="1"/>
    <col min="7" max="7" width="6.22222222222222" customWidth="1"/>
    <col min="8" max="8" width="12.1111111111111" customWidth="1"/>
    <col min="9" max="9" width="20.4444444444444" customWidth="1"/>
  </cols>
  <sheetData>
    <row r="1" ht="27.6" spans="1:9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23" t="s">
        <v>8</v>
      </c>
    </row>
    <row r="2" spans="1:9">
      <c r="A2" s="5" t="s">
        <v>9</v>
      </c>
      <c r="B2" s="6" t="s">
        <v>10</v>
      </c>
      <c r="C2" s="7">
        <v>0</v>
      </c>
      <c r="D2" s="8">
        <v>668.16</v>
      </c>
      <c r="E2" s="9">
        <v>672</v>
      </c>
      <c r="F2" s="9">
        <f>E2*96.33/100</f>
        <v>647.3376</v>
      </c>
      <c r="G2" s="10">
        <f>K3+0.2</f>
        <v>0.2</v>
      </c>
      <c r="H2" s="11">
        <f>SUM(F2*G2/10)</f>
        <v>12.946752</v>
      </c>
      <c r="I2" s="24">
        <f>C2+D2-F2</f>
        <v>20.8223999999999</v>
      </c>
    </row>
    <row r="3" spans="1:9">
      <c r="A3" s="5" t="s">
        <v>11</v>
      </c>
      <c r="B3" s="12" t="s">
        <v>12</v>
      </c>
      <c r="C3" s="7">
        <v>868.8</v>
      </c>
      <c r="D3" s="8">
        <v>3626</v>
      </c>
      <c r="E3" s="9">
        <v>4040.64</v>
      </c>
      <c r="F3" s="9">
        <f t="shared" ref="F3:F24" si="0">E3*96.33/100</f>
        <v>3892.348512</v>
      </c>
      <c r="G3" s="10">
        <f t="shared" ref="G3:G24" si="1">K4+0.2</f>
        <v>0.2</v>
      </c>
      <c r="H3" s="11">
        <f t="shared" ref="H3:H24" si="2">SUM(F3*G3/10)</f>
        <v>77.84697024</v>
      </c>
      <c r="I3" s="24">
        <f t="shared" ref="I3:I24" si="3">C3+D3-F3</f>
        <v>602.451488000001</v>
      </c>
    </row>
    <row r="4" spans="1:9">
      <c r="A4" s="5" t="s">
        <v>13</v>
      </c>
      <c r="B4" s="12" t="s">
        <v>14</v>
      </c>
      <c r="C4" s="7">
        <v>0</v>
      </c>
      <c r="D4" s="8">
        <v>145.92</v>
      </c>
      <c r="E4" s="9">
        <v>28.8</v>
      </c>
      <c r="F4" s="9">
        <f t="shared" si="0"/>
        <v>27.74304</v>
      </c>
      <c r="G4" s="10">
        <f t="shared" si="1"/>
        <v>0.2</v>
      </c>
      <c r="H4" s="11">
        <f t="shared" si="2"/>
        <v>0.5548608</v>
      </c>
      <c r="I4" s="24">
        <f t="shared" si="3"/>
        <v>118.17696</v>
      </c>
    </row>
    <row r="5" spans="1:9">
      <c r="A5" s="5" t="s">
        <v>15</v>
      </c>
      <c r="B5" s="12" t="s">
        <v>16</v>
      </c>
      <c r="C5" s="7">
        <v>0</v>
      </c>
      <c r="D5" s="8">
        <v>0</v>
      </c>
      <c r="E5" s="9">
        <v>0</v>
      </c>
      <c r="F5" s="9">
        <f t="shared" si="0"/>
        <v>0</v>
      </c>
      <c r="G5" s="13">
        <f t="shared" si="1"/>
        <v>0.2</v>
      </c>
      <c r="H5" s="11">
        <f t="shared" si="2"/>
        <v>0</v>
      </c>
      <c r="I5" s="24">
        <f t="shared" si="3"/>
        <v>0</v>
      </c>
    </row>
    <row r="6" spans="1:9">
      <c r="A6" s="5" t="s">
        <v>17</v>
      </c>
      <c r="B6" s="12" t="s">
        <v>18</v>
      </c>
      <c r="C6" s="7">
        <v>1021.44</v>
      </c>
      <c r="D6" s="8">
        <v>2064</v>
      </c>
      <c r="E6" s="9">
        <v>2848.32</v>
      </c>
      <c r="F6" s="9">
        <f t="shared" si="0"/>
        <v>2743.786656</v>
      </c>
      <c r="G6" s="10">
        <v>63.26</v>
      </c>
      <c r="H6" s="11">
        <f t="shared" si="2"/>
        <v>17357.194385856</v>
      </c>
      <c r="I6" s="24">
        <f t="shared" si="3"/>
        <v>341.653344</v>
      </c>
    </row>
    <row r="7" spans="1:9">
      <c r="A7" s="5" t="s">
        <v>19</v>
      </c>
      <c r="B7" s="12" t="s">
        <v>20</v>
      </c>
      <c r="C7" s="7">
        <v>305.28</v>
      </c>
      <c r="D7" s="8">
        <v>1195.2</v>
      </c>
      <c r="E7" s="9">
        <v>1283.52</v>
      </c>
      <c r="F7" s="9">
        <f t="shared" si="0"/>
        <v>1236.414816</v>
      </c>
      <c r="G7" s="10">
        <v>63.54</v>
      </c>
      <c r="H7" s="11">
        <f t="shared" si="2"/>
        <v>7856.179740864</v>
      </c>
      <c r="I7" s="24">
        <f t="shared" si="3"/>
        <v>264.065184</v>
      </c>
    </row>
    <row r="8" spans="1:9">
      <c r="A8" s="5" t="s">
        <v>21</v>
      </c>
      <c r="B8" s="12" t="s">
        <v>22</v>
      </c>
      <c r="C8" s="7">
        <v>831.36</v>
      </c>
      <c r="D8" s="8">
        <v>3563.52</v>
      </c>
      <c r="E8" s="9">
        <v>3871.68</v>
      </c>
      <c r="F8" s="9">
        <f t="shared" si="0"/>
        <v>3729.589344</v>
      </c>
      <c r="G8" s="10">
        <f t="shared" si="1"/>
        <v>0.2</v>
      </c>
      <c r="H8" s="11">
        <f t="shared" si="2"/>
        <v>74.59178688</v>
      </c>
      <c r="I8" s="24">
        <f t="shared" si="3"/>
        <v>665.290656000001</v>
      </c>
    </row>
    <row r="9" spans="1:9">
      <c r="A9" s="5" t="s">
        <v>23</v>
      </c>
      <c r="B9" s="12" t="s">
        <v>24</v>
      </c>
      <c r="C9" s="7">
        <v>569.28</v>
      </c>
      <c r="D9" s="8">
        <v>2448.96</v>
      </c>
      <c r="E9" s="9">
        <v>2312.64</v>
      </c>
      <c r="F9" s="9">
        <f t="shared" si="0"/>
        <v>2227.766112</v>
      </c>
      <c r="G9" s="10">
        <v>60.89</v>
      </c>
      <c r="H9" s="11">
        <f t="shared" si="2"/>
        <v>13564.867855968</v>
      </c>
      <c r="I9" s="24">
        <f t="shared" si="3"/>
        <v>790.473888</v>
      </c>
    </row>
    <row r="10" spans="1:9">
      <c r="A10" s="5" t="s">
        <v>25</v>
      </c>
      <c r="B10" s="12" t="s">
        <v>26</v>
      </c>
      <c r="C10" s="7">
        <v>465.6</v>
      </c>
      <c r="D10" s="8">
        <v>1793.28</v>
      </c>
      <c r="E10" s="9">
        <v>1384.32</v>
      </c>
      <c r="F10" s="9">
        <f t="shared" si="0"/>
        <v>1333.515456</v>
      </c>
      <c r="G10" s="10">
        <v>60.46</v>
      </c>
      <c r="H10" s="11">
        <f t="shared" si="2"/>
        <v>8062.434446976</v>
      </c>
      <c r="I10" s="24">
        <f t="shared" si="3"/>
        <v>925.364544</v>
      </c>
    </row>
    <row r="11" spans="1:9">
      <c r="A11" s="5" t="s">
        <v>27</v>
      </c>
      <c r="B11" s="12" t="s">
        <v>28</v>
      </c>
      <c r="C11" s="7">
        <v>76.8</v>
      </c>
      <c r="D11" s="8">
        <v>611.52</v>
      </c>
      <c r="E11" s="9">
        <v>385.92</v>
      </c>
      <c r="F11" s="9">
        <f t="shared" si="0"/>
        <v>371.756736</v>
      </c>
      <c r="G11" s="10">
        <v>60.9</v>
      </c>
      <c r="H11" s="11">
        <f t="shared" si="2"/>
        <v>2263.99852224</v>
      </c>
      <c r="I11" s="24">
        <f t="shared" si="3"/>
        <v>316.563264</v>
      </c>
    </row>
    <row r="12" spans="1:9">
      <c r="A12" s="5" t="s">
        <v>29</v>
      </c>
      <c r="B12" s="12" t="s">
        <v>30</v>
      </c>
      <c r="C12" s="7">
        <v>0</v>
      </c>
      <c r="D12" s="8">
        <v>46.08</v>
      </c>
      <c r="E12" s="9">
        <v>23.04</v>
      </c>
      <c r="F12" s="9">
        <f t="shared" si="0"/>
        <v>22.194432</v>
      </c>
      <c r="G12" s="10">
        <f t="shared" si="1"/>
        <v>0.2</v>
      </c>
      <c r="H12" s="11">
        <f t="shared" si="2"/>
        <v>0.44388864</v>
      </c>
      <c r="I12" s="24">
        <f t="shared" si="3"/>
        <v>23.885568</v>
      </c>
    </row>
    <row r="13" spans="1:9">
      <c r="A13" s="5" t="s">
        <v>31</v>
      </c>
      <c r="B13" s="12" t="s">
        <v>32</v>
      </c>
      <c r="C13" s="7">
        <v>0</v>
      </c>
      <c r="D13" s="8">
        <v>0</v>
      </c>
      <c r="E13" s="9">
        <v>0</v>
      </c>
      <c r="F13" s="9">
        <f t="shared" si="0"/>
        <v>0</v>
      </c>
      <c r="G13" s="13">
        <f t="shared" si="1"/>
        <v>0.2</v>
      </c>
      <c r="H13" s="11">
        <f t="shared" si="2"/>
        <v>0</v>
      </c>
      <c r="I13" s="24">
        <f t="shared" si="3"/>
        <v>0</v>
      </c>
    </row>
    <row r="14" spans="1:9">
      <c r="A14" s="5" t="s">
        <v>33</v>
      </c>
      <c r="B14" s="12" t="s">
        <v>34</v>
      </c>
      <c r="C14" s="7">
        <v>0</v>
      </c>
      <c r="D14" s="8">
        <v>94.08</v>
      </c>
      <c r="E14" s="9">
        <v>60.48</v>
      </c>
      <c r="F14" s="9">
        <f t="shared" si="0"/>
        <v>58.260384</v>
      </c>
      <c r="G14" s="10">
        <f t="shared" si="1"/>
        <v>0.2</v>
      </c>
      <c r="H14" s="11">
        <f t="shared" si="2"/>
        <v>1.16520768</v>
      </c>
      <c r="I14" s="24">
        <f t="shared" si="3"/>
        <v>35.819616</v>
      </c>
    </row>
    <row r="15" spans="1:9">
      <c r="A15" s="5" t="s">
        <v>35</v>
      </c>
      <c r="B15" s="12" t="s">
        <v>36</v>
      </c>
      <c r="C15" s="7">
        <v>734.4</v>
      </c>
      <c r="D15" s="8">
        <v>3226.56</v>
      </c>
      <c r="E15" s="9">
        <v>2906.88</v>
      </c>
      <c r="F15" s="9">
        <f t="shared" si="0"/>
        <v>2800.197504</v>
      </c>
      <c r="G15" s="10">
        <f t="shared" si="1"/>
        <v>0.2</v>
      </c>
      <c r="H15" s="11">
        <f t="shared" si="2"/>
        <v>56.00395008</v>
      </c>
      <c r="I15" s="24">
        <f t="shared" si="3"/>
        <v>1160.762496</v>
      </c>
    </row>
    <row r="16" spans="1:9">
      <c r="A16" s="5" t="s">
        <v>37</v>
      </c>
      <c r="B16" s="12" t="s">
        <v>38</v>
      </c>
      <c r="C16" s="7">
        <v>3326.4</v>
      </c>
      <c r="D16" s="8">
        <v>7429.44</v>
      </c>
      <c r="E16" s="9">
        <v>7469.76</v>
      </c>
      <c r="F16" s="9">
        <f t="shared" si="0"/>
        <v>7195.619808</v>
      </c>
      <c r="G16" s="10">
        <v>60.24</v>
      </c>
      <c r="H16" s="11">
        <f t="shared" si="2"/>
        <v>43346.413723392</v>
      </c>
      <c r="I16" s="24">
        <f t="shared" si="3"/>
        <v>3560.220192</v>
      </c>
    </row>
    <row r="17" spans="1:9">
      <c r="A17" s="5" t="s">
        <v>39</v>
      </c>
      <c r="B17" s="12" t="s">
        <v>40</v>
      </c>
      <c r="C17" s="7">
        <v>0</v>
      </c>
      <c r="D17" s="8">
        <v>2455.68</v>
      </c>
      <c r="E17" s="9">
        <v>2407.68</v>
      </c>
      <c r="F17" s="9">
        <f t="shared" si="0"/>
        <v>2319.318144</v>
      </c>
      <c r="G17" s="10">
        <f t="shared" si="1"/>
        <v>0.2</v>
      </c>
      <c r="H17" s="11">
        <f t="shared" si="2"/>
        <v>46.38636288</v>
      </c>
      <c r="I17" s="24">
        <f t="shared" si="3"/>
        <v>136.361856</v>
      </c>
    </row>
    <row r="18" spans="1:9">
      <c r="A18" s="5" t="s">
        <v>41</v>
      </c>
      <c r="B18" s="12" t="s">
        <v>42</v>
      </c>
      <c r="C18" s="7">
        <v>1263.36</v>
      </c>
      <c r="D18" s="8">
        <v>2224.32</v>
      </c>
      <c r="E18" s="9">
        <v>2215.68</v>
      </c>
      <c r="F18" s="9">
        <f t="shared" si="0"/>
        <v>2134.364544</v>
      </c>
      <c r="G18" s="10">
        <f t="shared" si="1"/>
        <v>0.2</v>
      </c>
      <c r="H18" s="11">
        <f t="shared" si="2"/>
        <v>42.68729088</v>
      </c>
      <c r="I18" s="24">
        <f t="shared" si="3"/>
        <v>1353.315456</v>
      </c>
    </row>
    <row r="19" spans="1:9">
      <c r="A19" s="5" t="s">
        <v>43</v>
      </c>
      <c r="B19" s="12" t="s">
        <v>44</v>
      </c>
      <c r="C19" s="7">
        <v>2945.28</v>
      </c>
      <c r="D19" s="8">
        <v>6339.84</v>
      </c>
      <c r="E19" s="9">
        <v>7399.68</v>
      </c>
      <c r="F19" s="9">
        <f t="shared" si="0"/>
        <v>7128.111744</v>
      </c>
      <c r="G19" s="10">
        <v>59.72</v>
      </c>
      <c r="H19" s="11">
        <f t="shared" si="2"/>
        <v>42569.083335168</v>
      </c>
      <c r="I19" s="24">
        <f t="shared" si="3"/>
        <v>2157.008256</v>
      </c>
    </row>
    <row r="20" spans="1:9">
      <c r="A20" s="5" t="s">
        <v>45</v>
      </c>
      <c r="B20" s="12" t="s">
        <v>46</v>
      </c>
      <c r="C20" s="7">
        <v>274.56</v>
      </c>
      <c r="D20" s="8">
        <v>1130.88</v>
      </c>
      <c r="E20" s="9">
        <v>1104</v>
      </c>
      <c r="F20" s="9">
        <f t="shared" si="0"/>
        <v>1063.4832</v>
      </c>
      <c r="G20" s="10">
        <f t="shared" si="1"/>
        <v>0.2</v>
      </c>
      <c r="H20" s="11">
        <f t="shared" si="2"/>
        <v>21.269664</v>
      </c>
      <c r="I20" s="24">
        <f t="shared" si="3"/>
        <v>341.9568</v>
      </c>
    </row>
    <row r="21" spans="1:9">
      <c r="A21" s="5" t="s">
        <v>47</v>
      </c>
      <c r="B21" s="12" t="s">
        <v>48</v>
      </c>
      <c r="C21" s="7">
        <v>643.2</v>
      </c>
      <c r="D21" s="8">
        <v>1837.44</v>
      </c>
      <c r="E21" s="9">
        <v>1739.52</v>
      </c>
      <c r="F21" s="9">
        <f t="shared" si="0"/>
        <v>1675.679616</v>
      </c>
      <c r="G21" s="10">
        <f t="shared" si="1"/>
        <v>0.2</v>
      </c>
      <c r="H21" s="11">
        <f t="shared" si="2"/>
        <v>33.51359232</v>
      </c>
      <c r="I21" s="24">
        <f t="shared" si="3"/>
        <v>804.960384</v>
      </c>
    </row>
    <row r="22" spans="1:9">
      <c r="A22" s="5" t="s">
        <v>49</v>
      </c>
      <c r="B22" s="12" t="s">
        <v>50</v>
      </c>
      <c r="C22" s="7">
        <v>408.96</v>
      </c>
      <c r="D22" s="8">
        <v>1141.52</v>
      </c>
      <c r="E22" s="9">
        <v>1118.4</v>
      </c>
      <c r="F22" s="9">
        <f t="shared" si="0"/>
        <v>1077.35472</v>
      </c>
      <c r="G22" s="10">
        <f t="shared" si="1"/>
        <v>0.2</v>
      </c>
      <c r="H22" s="11">
        <f t="shared" si="2"/>
        <v>21.5470944</v>
      </c>
      <c r="I22" s="24">
        <f t="shared" si="3"/>
        <v>473.12528</v>
      </c>
    </row>
    <row r="23" spans="1:9">
      <c r="A23" s="5" t="s">
        <v>51</v>
      </c>
      <c r="B23" s="12" t="s">
        <v>52</v>
      </c>
      <c r="C23" s="7">
        <v>1934.4</v>
      </c>
      <c r="D23" s="8">
        <v>3802.56</v>
      </c>
      <c r="E23" s="9">
        <v>4046.4</v>
      </c>
      <c r="F23" s="9">
        <f t="shared" si="0"/>
        <v>3897.89712</v>
      </c>
      <c r="G23" s="10">
        <v>59.46</v>
      </c>
      <c r="H23" s="11">
        <f t="shared" si="2"/>
        <v>23176.89627552</v>
      </c>
      <c r="I23" s="24">
        <f t="shared" si="3"/>
        <v>1839.06288</v>
      </c>
    </row>
    <row r="24" spans="1:9">
      <c r="A24" s="14" t="s">
        <v>53</v>
      </c>
      <c r="B24" s="15" t="s">
        <v>54</v>
      </c>
      <c r="C24" s="7">
        <v>527.04</v>
      </c>
      <c r="D24" s="8">
        <v>1066.56</v>
      </c>
      <c r="E24" s="9">
        <v>1450.56</v>
      </c>
      <c r="F24" s="9">
        <f t="shared" si="0"/>
        <v>1397.324448</v>
      </c>
      <c r="G24" s="10">
        <f t="shared" si="1"/>
        <v>0.2</v>
      </c>
      <c r="H24" s="11">
        <f t="shared" si="2"/>
        <v>27.94648896</v>
      </c>
      <c r="I24" s="24">
        <f t="shared" si="3"/>
        <v>196.275552</v>
      </c>
    </row>
    <row r="25" ht="15.15" spans="1:9">
      <c r="A25" s="16"/>
      <c r="B25" s="17" t="s">
        <v>55</v>
      </c>
      <c r="C25" s="18">
        <f>SUM(C2:C24)</f>
        <v>16196.16</v>
      </c>
      <c r="D25" s="19">
        <f>SUM(D2:D24)</f>
        <v>46911.52</v>
      </c>
      <c r="E25" s="20">
        <f>SUM(E2:E24)</f>
        <v>48769.92</v>
      </c>
      <c r="F25" s="20">
        <f>SUM(F2:F24)</f>
        <v>46980.063936</v>
      </c>
      <c r="G25" s="21">
        <f>H25/F25*10</f>
        <v>33.7619745285619</v>
      </c>
      <c r="H25" s="22">
        <f>SUM(H2:H24)</f>
        <v>158613.972195744</v>
      </c>
      <c r="I25" s="25">
        <f>C25+D25-E25</f>
        <v>14337.76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shella simbolon</cp:lastModifiedBy>
  <dcterms:created xsi:type="dcterms:W3CDTF">2024-09-28T13:36:00Z</dcterms:created>
  <dcterms:modified xsi:type="dcterms:W3CDTF">2025-10-20T08:04:12Z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D6EF0F8274FC4568923DFBB13A3DF77F_12</vt:lpwstr>
  </property>
  <property fmtid="{D5CDD505-2E9C-101B-9397-08002B2CF9AE}" pid="3" name="KSOProductBuildVer">
    <vt:lpwstr>2057-12.2.0.22549</vt:lpwstr>
  </property>
</Properties>
</file>